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<sst xmlns="http://schemas.openxmlformats.org/spreadsheetml/2006/main" count="220" uniqueCount="218">
  <si>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</si>
  <si>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</si>
  <si>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</si>
  <si>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</si>
  <si>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</si>
  <si>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</si>
  <si>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</si>
  <si>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</si>
  <si>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</si>
  <si>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</si>
  <si>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</si>
  <si>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</si>
  <si>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</si>
  <si>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</si>
  <si>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</si>
  <si>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</si>
  <si>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</si>
  <si>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</si>
  <si>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</si>
  <si>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</si>
  <si>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</si>
  <si>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</si>
  <si>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</si>
  <si>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</si>
  <si>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</si>
  <si>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</si>
  <si>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</si>
  <si>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</si>
  <si>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</si>
  <si>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</si>
  <si>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</si>
  <si>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</si>
  <si>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</si>
  <si>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</si>
  <si>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</si>
  <si>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</si>
  <si>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</si>
  <si>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</si>
  <si>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</si>
  <si>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</si>
  <si>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</si>
  <si>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</si>
  <si>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</si>
  <si>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</si>
  <si>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</si>
  <si>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</si>
  <si>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</si>
  <si>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</si>
  <si>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</si>
  <si>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</si>
  <si>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</si>
  <si>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</si>
  <si>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</si>
  <si>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</si>
  <si>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</si>
  <si>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</si>
  <si>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</si>
  <si>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</si>
  <si>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</si>
  <si>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</si>
  <si>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</si>
  <si>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</si>
  <si>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</si>
  <si>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</si>
  <si>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</si>
  <si>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</si>
  <si>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</si>
  <si>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</si>
  <si>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</si>
  <si>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</si>
  <si>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</si>
  <si>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</si>
  <si>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</si>
  <si>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</si>
  <si>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</si>
  <si>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</si>
  <si>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</si>
  <si>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</si>
  <si>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</si>
  <si>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</si>
  <si>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</si>
  <si>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</si>
  <si>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</si>
  <si>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</si>
  <si>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</si>
  <si>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</si>
  <si>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</si>
  <si>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</si>
  <si>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</si>
  <si>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</si>
  <si>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</si>
  <si>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</si>
  <si>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</si>
  <si>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</si>
  <si>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</si>
  <si>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</si>
  <si>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</si>
  <si>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</si>
  <si>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</si>
  <si>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</si>
  <si>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</si>
  <si>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</si>
  <si>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</si>
  <si>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</si>
  <si>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</si>
  <si>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</si>
  <si>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</si>
  <si>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</si>
  <si>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</si>
  <si>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</si>
  <si>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</si>
  <si>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</si>
  <si>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</si>
  <si>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</si>
  <si>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</si>
  <si>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</si>
  <si>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</si>
  <si>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</si>
  <si>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</si>
  <si>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</si>
  <si>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</si>
  <si>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</si>
  <si>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</si>
  <si>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</si>
  <si>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</si>
  <si>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</si>
  <si>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</si>
  <si>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</si>
  <si>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</si>
  <si>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</si>
  <si>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</si>
  <si>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</si>
  <si>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</si>
  <si>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</si>
  <si>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</si>
  <si>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</si>
  <si>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</si>
  <si>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</si>
  <si>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</si>
  <si>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</si>
  <si>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</si>
  <si>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</si>
  <si>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</si>
  <si>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</si>
  <si>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</si>
  <si>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</si>
  <si>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</si>
  <si>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</si>
  <si>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</si>
  <si>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</si>
  <si>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</si>
  <si>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</si>
  <si>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</si>
  <si>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</si>
  <si>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</si>
  <si>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</si>
  <si>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</si>
  <si>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</si>
  <si>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</si>
  <si>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</si>
  <si>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</si>
  <si>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</si>
  <si>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</si>
  <si>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</si>
  <si>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</si>
  <si>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</si>
  <si>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</si>
  <si>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</si>
  <si>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</si>
  <si>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</si>
  <si>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</si>
  <si>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</si>
  <si>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</si>
  <si>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</si>
  <si>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</si>
  <si>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</si>
  <si>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</si>
  <si>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</si>
  <si>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</si>
  <si>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</si>
  <si>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</si>
  <si>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</si>
  <si>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</si>
  <si>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</si>
  <si>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</si>
  <si>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</si>
  <si>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</si>
  <si>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</si>
  <si>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</si>
  <si>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</si>
  <si>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</si>
  <si>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</si>
  <si>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</si>
  <si>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</si>
  <si>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</si>
  <si>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</si>
  <si>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</si>
  <si>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</si>
  <si>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</si>
  <si>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</si>
  <si>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</si>
  <si>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</si>
  <si>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</si>
  <si>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</si>
  <si>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</si>
  <si>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</si>
  <si>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</si>
  <si>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</si>
  <si>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</si>
  <si>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</si>
  <si>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COMMERCIAL  BANK</t>
  </si>
  <si>
    <t>البنك التجاري الأردني</t>
  </si>
  <si>
    <t>Non-controlling Interest</t>
  </si>
  <si>
    <t>Stock Dividends</t>
  </si>
  <si>
    <t>Cash Dividends</t>
  </si>
  <si>
    <t>أرباح موزعة</t>
  </si>
  <si>
    <t>أسهم موزعة</t>
  </si>
  <si>
    <t>حقوق غير مسيطرين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</si>
</sst>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topLeftCell="E68" workbookViewId="0">
      <selection activeCell="I86" sqref="I86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210</v>
      </c>
      <c r="E2" s="5"/>
      <c r="F2" s="58">
        <v>111003</v>
      </c>
      <c r="G2" s="58"/>
      <c r="H2" s="58"/>
      <c r="I2" s="6" t="s">
        <v>211</v>
      </c>
    </row>
    <row r="4" spans="4:49" s="7" customFormat="1" ht="24.95" customHeight="1" x14ac:dyDescent="0.2">
      <c r="D4" s="50" t="s">
        <v>201</v>
      </c>
      <c r="E4" s="51">
        <v>2015</v>
      </c>
      <c r="F4" s="51">
        <v>2014</v>
      </c>
      <c r="G4" s="51">
        <v>2013</v>
      </c>
      <c r="H4" s="51">
        <v>2012</v>
      </c>
      <c r="I4" s="49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1.17</v>
      </c>
      <c r="F6" s="13">
        <v>1.1599999999999999</v>
      </c>
      <c r="G6" s="13">
        <v>1.04</v>
      </c>
      <c r="H6" s="13">
        <v>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3999332.03</v>
      </c>
      <c r="F7" s="15">
        <v>1574108.45</v>
      </c>
      <c r="G7" s="15">
        <v>8608162.1799999997</v>
      </c>
      <c r="H7" s="15">
        <v>1390917.04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3653660</v>
      </c>
      <c r="F8" s="15">
        <v>1448768</v>
      </c>
      <c r="G8" s="15">
        <v>8675545</v>
      </c>
      <c r="H8" s="15">
        <v>1394236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861</v>
      </c>
      <c r="F9" s="15">
        <v>670</v>
      </c>
      <c r="G9" s="15">
        <v>821</v>
      </c>
      <c r="H9" s="15">
        <v>1179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105000000</v>
      </c>
      <c r="F10" s="15">
        <v>100000000</v>
      </c>
      <c r="G10" s="15">
        <v>100000000</v>
      </c>
      <c r="H10" s="15">
        <v>93342179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122850000</v>
      </c>
      <c r="F11" s="15">
        <v>116000000</v>
      </c>
      <c r="G11" s="15">
        <v>104000000</v>
      </c>
      <c r="H11" s="15">
        <v>93342179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0" t="s">
        <v>17</v>
      </c>
      <c r="E15" s="53"/>
      <c r="F15" s="53"/>
      <c r="G15" s="53"/>
      <c r="H15" s="53"/>
      <c r="I15" s="52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270541021</v>
      </c>
      <c r="F16" s="24">
        <v>101320285</v>
      </c>
      <c r="G16" s="24">
        <v>123785204</v>
      </c>
      <c r="H16" s="24">
        <v>103655689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91648182</v>
      </c>
      <c r="F17" s="27">
        <v>79197861</v>
      </c>
      <c r="G17" s="27">
        <v>61300837</v>
      </c>
      <c r="H17" s="27">
        <v>68368860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3115160</v>
      </c>
      <c r="F19" s="27">
        <v>4815485</v>
      </c>
      <c r="G19" s="27">
        <v>5440483</v>
      </c>
      <c r="H19" s="27">
        <v>3111976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9721806</v>
      </c>
      <c r="F20" s="27">
        <v>12315426</v>
      </c>
      <c r="G20" s="27">
        <v>9638731</v>
      </c>
      <c r="H20" s="27">
        <v>7982764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393040896</v>
      </c>
      <c r="F21" s="27">
        <v>348262176</v>
      </c>
      <c r="G21" s="27">
        <v>257322849</v>
      </c>
      <c r="H21" s="27">
        <v>149298558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599288936</v>
      </c>
      <c r="F23" s="27">
        <v>523866661</v>
      </c>
      <c r="G23" s="27">
        <v>517278113</v>
      </c>
      <c r="H23" s="27">
        <v>440524180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27748626</v>
      </c>
      <c r="F24" s="27">
        <v>18282369</v>
      </c>
      <c r="G24" s="27">
        <v>42774498</v>
      </c>
      <c r="H24" s="27">
        <v>36336461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10870286</v>
      </c>
      <c r="F25" s="27">
        <v>8738675</v>
      </c>
      <c r="G25" s="27">
        <v>18736906</v>
      </c>
      <c r="H25" s="27">
        <v>14025945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27855243</v>
      </c>
      <c r="F26" s="27">
        <v>24995740</v>
      </c>
      <c r="G26" s="27">
        <v>24367275</v>
      </c>
      <c r="H26" s="27">
        <v>20975994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4579835</v>
      </c>
      <c r="F27" s="27">
        <v>0</v>
      </c>
      <c r="G27" s="27">
        <v>0</v>
      </c>
      <c r="H27" s="27">
        <v>0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87772087</v>
      </c>
      <c r="F28" s="27">
        <v>70489650</v>
      </c>
      <c r="G28" s="27">
        <v>55847035</v>
      </c>
      <c r="H28" s="27">
        <v>50425009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1487563166</v>
      </c>
      <c r="F29" s="29">
        <v>1165263284</v>
      </c>
      <c r="G29" s="29">
        <v>1054980527</v>
      </c>
      <c r="H29" s="29">
        <v>844343030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5" t="s">
        <v>39</v>
      </c>
      <c r="E32" s="56"/>
      <c r="F32" s="56"/>
      <c r="G32" s="56"/>
      <c r="H32" s="56"/>
      <c r="I32" s="54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0" t="s">
        <v>41</v>
      </c>
      <c r="E33" s="56"/>
      <c r="F33" s="56"/>
      <c r="G33" s="56"/>
      <c r="H33" s="56"/>
      <c r="I33" s="52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1041471213</v>
      </c>
      <c r="F34" s="24">
        <v>810255595</v>
      </c>
      <c r="G34" s="24">
        <v>743003938</v>
      </c>
      <c r="H34" s="24">
        <v>618488435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193351417</v>
      </c>
      <c r="F35" s="32">
        <v>140332699</v>
      </c>
      <c r="G35" s="32">
        <v>112175777</v>
      </c>
      <c r="H35" s="32">
        <v>38850452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73008129</v>
      </c>
      <c r="F36" s="27">
        <v>69424845</v>
      </c>
      <c r="G36" s="27">
        <v>65354747</v>
      </c>
      <c r="H36" s="27">
        <v>57290028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6912838</v>
      </c>
      <c r="F37" s="27">
        <v>3920572</v>
      </c>
      <c r="G37" s="27">
        <v>2000000</v>
      </c>
      <c r="H37" s="27">
        <v>14300000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0</v>
      </c>
      <c r="F38" s="27">
        <v>0</v>
      </c>
      <c r="G38" s="27">
        <v>0</v>
      </c>
      <c r="H38" s="27">
        <v>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34838137</v>
      </c>
      <c r="F39" s="27">
        <v>20917763</v>
      </c>
      <c r="G39" s="27">
        <v>18395377</v>
      </c>
      <c r="H39" s="27">
        <v>11942147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1349581734</v>
      </c>
      <c r="F40" s="29">
        <v>1044851474</v>
      </c>
      <c r="G40" s="29">
        <v>940929839</v>
      </c>
      <c r="H40" s="29">
        <v>740871062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0" t="s">
        <v>53</v>
      </c>
      <c r="E43" s="56"/>
      <c r="F43" s="56"/>
      <c r="G43" s="56"/>
      <c r="H43" s="56"/>
      <c r="I43" s="52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105000000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105000000</v>
      </c>
      <c r="F45" s="27">
        <v>100000000</v>
      </c>
      <c r="G45" s="27">
        <v>100000000</v>
      </c>
      <c r="H45" s="27">
        <v>93342179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105000000</v>
      </c>
      <c r="F46" s="27">
        <v>100000000</v>
      </c>
      <c r="G46" s="27">
        <v>100000000</v>
      </c>
      <c r="H46" s="27">
        <v>93342179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12245038</v>
      </c>
      <c r="F47" s="27">
        <v>9833632</v>
      </c>
      <c r="G47" s="27">
        <v>8449542</v>
      </c>
      <c r="H47" s="27">
        <v>8034616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0</v>
      </c>
      <c r="F48" s="27">
        <v>0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7558603</v>
      </c>
      <c r="F49" s="27">
        <v>6713504</v>
      </c>
      <c r="G49" s="27">
        <v>6037472</v>
      </c>
      <c r="H49" s="27">
        <v>4947547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214</v>
      </c>
      <c r="E53" s="27">
        <v>0</v>
      </c>
      <c r="F53" s="27">
        <v>0</v>
      </c>
      <c r="G53" s="27">
        <v>0</v>
      </c>
      <c r="H53" s="27">
        <v>0</v>
      </c>
      <c r="I53" s="28" t="s">
        <v>215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213</v>
      </c>
      <c r="E54" s="27">
        <v>7875000</v>
      </c>
      <c r="F54" s="27">
        <v>5000000</v>
      </c>
      <c r="G54" s="27">
        <v>0</v>
      </c>
      <c r="H54" s="27">
        <v>0</v>
      </c>
      <c r="I54" s="28" t="s">
        <v>216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-3524034</v>
      </c>
      <c r="F56" s="27">
        <v>-4116463</v>
      </c>
      <c r="G56" s="27">
        <v>-3851899</v>
      </c>
      <c r="H56" s="27">
        <v>-4491843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8826825</v>
      </c>
      <c r="F57" s="27">
        <v>2981137</v>
      </c>
      <c r="G57" s="27">
        <v>3415573</v>
      </c>
      <c r="H57" s="27">
        <v>1639469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137981432</v>
      </c>
      <c r="F58" s="27">
        <v>120411810</v>
      </c>
      <c r="G58" s="27">
        <v>114050688</v>
      </c>
      <c r="H58" s="27">
        <v>103471968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12" t="s">
        <v>212</v>
      </c>
      <c r="E59" s="47">
        <v>0</v>
      </c>
      <c r="F59" s="47">
        <v>0</v>
      </c>
      <c r="G59" s="47">
        <v>0</v>
      </c>
      <c r="H59" s="47">
        <v>0</v>
      </c>
      <c r="I59" s="48" t="s">
        <v>217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1487563166</v>
      </c>
      <c r="F60" s="29">
        <v>1165263284</v>
      </c>
      <c r="G60" s="29">
        <v>1054980527</v>
      </c>
      <c r="H60" s="29">
        <v>844343030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0" t="s">
        <v>202</v>
      </c>
      <c r="E63" s="56"/>
      <c r="F63" s="56"/>
      <c r="G63" s="56"/>
      <c r="H63" s="56"/>
      <c r="I63" s="52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72417752</v>
      </c>
      <c r="F64" s="24">
        <v>67614111</v>
      </c>
      <c r="G64" s="24">
        <v>57049342</v>
      </c>
      <c r="H64" s="24">
        <v>45611494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35792881</v>
      </c>
      <c r="F65" s="27">
        <v>37738256</v>
      </c>
      <c r="G65" s="27">
        <v>32435934</v>
      </c>
      <c r="H65" s="27">
        <v>22747378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36624871</v>
      </c>
      <c r="F66" s="27">
        <v>29875855</v>
      </c>
      <c r="G66" s="27">
        <v>24613408</v>
      </c>
      <c r="H66" s="27">
        <v>22864116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5784872</v>
      </c>
      <c r="F67" s="27">
        <v>5632466</v>
      </c>
      <c r="G67" s="27">
        <v>4914855</v>
      </c>
      <c r="H67" s="27">
        <v>5334544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42409743</v>
      </c>
      <c r="F68" s="27">
        <v>35508321</v>
      </c>
      <c r="G68" s="27">
        <v>29528263</v>
      </c>
      <c r="H68" s="27">
        <v>28198660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204869</v>
      </c>
      <c r="F69" s="27">
        <v>-613255</v>
      </c>
      <c r="G69" s="27">
        <v>54940</v>
      </c>
      <c r="H69" s="27">
        <v>281807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2560743</v>
      </c>
      <c r="F70" s="27">
        <v>1831116</v>
      </c>
      <c r="G70" s="27">
        <v>916530</v>
      </c>
      <c r="H70" s="27">
        <v>903975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18836332</v>
      </c>
      <c r="F71" s="27">
        <v>8160096</v>
      </c>
      <c r="G71" s="27">
        <v>5066481</v>
      </c>
      <c r="H71" s="27">
        <v>2167282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64011687</v>
      </c>
      <c r="F72" s="27">
        <v>44886278</v>
      </c>
      <c r="G72" s="27">
        <v>35566214</v>
      </c>
      <c r="H72" s="27">
        <v>31551724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13440566</v>
      </c>
      <c r="F73" s="27">
        <v>11402439</v>
      </c>
      <c r="G73" s="27">
        <v>9737020</v>
      </c>
      <c r="H73" s="27">
        <v>8415924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2537190</v>
      </c>
      <c r="F74" s="27">
        <v>2571108</v>
      </c>
      <c r="G74" s="27">
        <v>2328383</v>
      </c>
      <c r="H74" s="27">
        <v>1795178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10647987</v>
      </c>
      <c r="F75" s="27">
        <v>9854877</v>
      </c>
      <c r="G75" s="27">
        <v>8755691</v>
      </c>
      <c r="H75" s="27">
        <v>7665890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12328178</v>
      </c>
      <c r="F76" s="60">
        <v>5211295</v>
      </c>
      <c r="G76" s="60">
        <v>10365470</v>
      </c>
      <c r="H76" s="60">
        <v>9960273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905546</v>
      </c>
      <c r="F77" s="27">
        <v>244778</v>
      </c>
      <c r="G77" s="27">
        <v>195394</v>
      </c>
      <c r="H77" s="27">
        <v>643181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/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39859467</v>
      </c>
      <c r="F79" s="27">
        <v>29284497</v>
      </c>
      <c r="G79" s="27">
        <v>31381958</v>
      </c>
      <c r="H79" s="27">
        <v>28480446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24152220</v>
      </c>
      <c r="F80" s="27">
        <v>15601781</v>
      </c>
      <c r="G80" s="27">
        <v>4184256</v>
      </c>
      <c r="H80" s="27">
        <v>3071278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8357183</v>
      </c>
      <c r="F81" s="27">
        <v>3838761</v>
      </c>
      <c r="G81" s="27">
        <v>950000</v>
      </c>
      <c r="H81" s="27">
        <v>973400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38160</v>
      </c>
      <c r="F84" s="27">
        <v>35000</v>
      </c>
      <c r="G84" s="27">
        <v>35000</v>
      </c>
      <c r="H84" s="27">
        <v>35000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15756877</v>
      </c>
      <c r="F85" s="27">
        <v>11728020</v>
      </c>
      <c r="G85" s="27">
        <v>3199256</v>
      </c>
      <c r="H85" s="27">
        <v>2062878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12" t="s">
        <v>212</v>
      </c>
      <c r="E86" s="27">
        <v>0</v>
      </c>
      <c r="F86" s="27">
        <v>0</v>
      </c>
      <c r="G86" s="27">
        <v>0</v>
      </c>
      <c r="H86" s="27">
        <v>0</v>
      </c>
      <c r="I86" s="48" t="s">
        <v>217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15756877</v>
      </c>
      <c r="F87" s="29">
        <v>11728020</v>
      </c>
      <c r="G87" s="29">
        <v>3199256</v>
      </c>
      <c r="H87" s="29">
        <v>2062878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0" t="s">
        <v>98</v>
      </c>
      <c r="E90" s="57"/>
      <c r="F90" s="57"/>
      <c r="G90" s="57"/>
      <c r="H90" s="57"/>
      <c r="I90" s="52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59">
        <v>39256372</v>
      </c>
      <c r="F91" s="59">
        <v>72509040</v>
      </c>
      <c r="G91" s="59">
        <v>117811453</v>
      </c>
      <c r="H91" s="59">
        <v>105671416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0">
        <v>171888980</v>
      </c>
      <c r="F92" s="60">
        <v>60785643</v>
      </c>
      <c r="G92" s="60">
        <v>43756325</v>
      </c>
      <c r="H92" s="60">
        <v>-19595609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0">
        <v>-49706840</v>
      </c>
      <c r="F93" s="60">
        <v>-97508601</v>
      </c>
      <c r="G93" s="60">
        <v>-98342086</v>
      </c>
      <c r="H93" s="60">
        <v>20605262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0">
        <v>2992266</v>
      </c>
      <c r="F94" s="60">
        <v>1920572</v>
      </c>
      <c r="G94" s="60">
        <v>6657821</v>
      </c>
      <c r="H94" s="60">
        <v>10572281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0">
        <v>2207944</v>
      </c>
      <c r="F95" s="60">
        <v>1549718</v>
      </c>
      <c r="G95" s="60">
        <v>625527</v>
      </c>
      <c r="H95" s="60">
        <v>558103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1">
        <v>166638722</v>
      </c>
      <c r="F96" s="61">
        <v>39256372</v>
      </c>
      <c r="G96" s="61">
        <v>70509040</v>
      </c>
      <c r="H96" s="61">
        <v>117811453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0" t="s">
        <v>112</v>
      </c>
      <c r="E99" s="51"/>
      <c r="F99" s="51"/>
      <c r="G99" s="51"/>
      <c r="H99" s="51"/>
      <c r="I99" s="49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3.4796761904761904</v>
      </c>
      <c r="F100" s="10">
        <f>+F8*100/F10</f>
        <v>1.4487680000000001</v>
      </c>
      <c r="G100" s="10">
        <f>+G8*100/G10</f>
        <v>8.6755449999999996</v>
      </c>
      <c r="H100" s="10">
        <f>+H8*100/H10</f>
        <v>1.4936827219343143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0.15006549523809523</v>
      </c>
      <c r="F101" s="13">
        <f>+F87/F10</f>
        <v>0.1172802</v>
      </c>
      <c r="G101" s="13">
        <f>+G87/G10</f>
        <v>3.1992560000000003E-2</v>
      </c>
      <c r="H101" s="13">
        <f>+H87/H10</f>
        <v>2.2100169742126977E-2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1.3141088761904762</v>
      </c>
      <c r="F103" s="13">
        <f>+F58/F10</f>
        <v>1.2041181000000001</v>
      </c>
      <c r="G103" s="13">
        <f>+G58/G10</f>
        <v>1.14050688</v>
      </c>
      <c r="H103" s="13">
        <f>+H58/H10</f>
        <v>1.108523168288154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7.7965957340404444</v>
      </c>
      <c r="F104" s="13">
        <f>+F11/F87</f>
        <v>9.8908426145248729</v>
      </c>
      <c r="G104" s="13">
        <f>+G11/G87</f>
        <v>32.507558007236682</v>
      </c>
      <c r="H104" s="13">
        <f>+H11/H87</f>
        <v>45.248521240713217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0.89033718681800611</v>
      </c>
      <c r="F107" s="35">
        <f>+F11/F58</f>
        <v>0.96336065374318347</v>
      </c>
      <c r="G107" s="35">
        <f>+G11/G58</f>
        <v>0.91187525322074336</v>
      </c>
      <c r="H107" s="35">
        <f>+H11/H58</f>
        <v>0.90210112752470306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1.0592408685655772</v>
      </c>
      <c r="F109" s="39">
        <f>+F85*100/F29</f>
        <v>1.0064695387759253</v>
      </c>
      <c r="G109" s="39">
        <f>+G85*100/G29</f>
        <v>0.3032526116001002</v>
      </c>
      <c r="H109" s="39">
        <f>+H85*100/H29</f>
        <v>0.24431752578096133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11.419563322114239</v>
      </c>
      <c r="F110" s="41">
        <f>+F87*100/F58</f>
        <v>9.7399250123389063</v>
      </c>
      <c r="G110" s="41">
        <f>+G87*100/G58</f>
        <v>2.8051176683826755</v>
      </c>
      <c r="H110" s="41">
        <f>+H87*100/H58</f>
        <v>1.9936588042860073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66.253124995752728</v>
      </c>
      <c r="F111" s="41">
        <f>+F68*100/F72</f>
        <v>79.107296443692661</v>
      </c>
      <c r="G111" s="41">
        <f>+G68*100/G72</f>
        <v>83.023351881085802</v>
      </c>
      <c r="H111" s="41">
        <f>+H68*100/H72</f>
        <v>89.372802576493129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12.083946098414204</v>
      </c>
      <c r="F112" s="41">
        <f>+F64*100/F23</f>
        <v>12.906740595198899</v>
      </c>
      <c r="G112" s="41">
        <f>+G64*100/G23</f>
        <v>11.028756207978203</v>
      </c>
      <c r="H112" s="41">
        <f>+H64*100/H23</f>
        <v>10.353913830564306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24.615625268554474</v>
      </c>
      <c r="F113" s="41">
        <f>+F85*100/F72</f>
        <v>26.128296937429297</v>
      </c>
      <c r="G113" s="41">
        <f>+G85*100/G72</f>
        <v>8.9952110168374961</v>
      </c>
      <c r="H113" s="41">
        <f>+H85*100/H72</f>
        <v>6.53808330727031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4.3031239589055543</v>
      </c>
      <c r="F114" s="42">
        <f>F72*100/F29</f>
        <v>3.8520288604579425</v>
      </c>
      <c r="G114" s="42">
        <f>G72*100/G29</f>
        <v>3.3712673447289139</v>
      </c>
      <c r="H114" s="42">
        <f>H72*100/H29</f>
        <v>3.7368371478118321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6.4441223056385608</v>
      </c>
      <c r="F115" s="44">
        <f>+(F24+F25)*100/F23</f>
        <v>5.1580003103117873</v>
      </c>
      <c r="G115" s="44">
        <f>+(G24+G25)*100/G23</f>
        <v>11.891360267160579</v>
      </c>
      <c r="H115" s="44">
        <f>+(H24+H25)*100/H23</f>
        <v>11.432381759384922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9.2756687684750059</v>
      </c>
      <c r="F117" s="10">
        <f>(F58+F59)*100/F29</f>
        <v>10.333442377645531</v>
      </c>
      <c r="G117" s="10">
        <f>(G58+G59)*100/G29</f>
        <v>10.810691295347484</v>
      </c>
      <c r="H117" s="10">
        <f>(H58+H59)*100/H29</f>
        <v>12.254731113253817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11.17419041793881</v>
      </c>
      <c r="F118" s="13">
        <f>+F58*100/(F34+F35)</f>
        <v>12.667083190485828</v>
      </c>
      <c r="G118" s="13">
        <f>+G58*100/(G34+G35)</f>
        <v>13.33645852439332</v>
      </c>
      <c r="H118" s="13">
        <f>+H58*100/(H34+H35)</f>
        <v>15.741038609815275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90.724331231524999</v>
      </c>
      <c r="F119" s="13">
        <f>+F40*100/F29</f>
        <v>89.666557622354475</v>
      </c>
      <c r="G119" s="13">
        <f>+G40*100/G29</f>
        <v>89.189308704652518</v>
      </c>
      <c r="H119" s="13">
        <f>+H40*100/H29</f>
        <v>87.745268886746189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83.009761079281787</v>
      </c>
      <c r="F120" s="35">
        <f>+(F34+F35)*100/F29</f>
        <v>81.577125706468237</v>
      </c>
      <c r="G120" s="35">
        <f>+(G34+G35)*100/G29</f>
        <v>81.061184838343465</v>
      </c>
      <c r="H120" s="35">
        <f>+(H34+H35)*100/H29</f>
        <v>77.852112665630699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40.286621079188514</v>
      </c>
      <c r="F122" s="10">
        <f>+F23*100/F29</f>
        <v>44.956935328960384</v>
      </c>
      <c r="G122" s="10">
        <f>+G23*100/G29</f>
        <v>49.032005782226157</v>
      </c>
      <c r="H122" s="10">
        <f>+H23*100/H29</f>
        <v>52.173602949028904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48.532390113388189</v>
      </c>
      <c r="F123" s="13">
        <f>+F23*100/(F34+F35)</f>
        <v>55.109731974040066</v>
      </c>
      <c r="G123" s="13">
        <f>+G23*100/(G34+G35)</f>
        <v>60.487650014009041</v>
      </c>
      <c r="H123" s="13">
        <f>+H23*100/(H34+H35)</f>
        <v>67.016296877017112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23.024191456122594</v>
      </c>
      <c r="F124" s="35">
        <f>+F58*100/F23</f>
        <v>22.985201953899487</v>
      </c>
      <c r="G124" s="35">
        <f>+G58*100/G23</f>
        <v>22.048233848239391</v>
      </c>
      <c r="H124" s="35">
        <f>+H58*100/H23</f>
        <v>23.488374236347255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0.29583549420373029</v>
      </c>
      <c r="F126" s="10">
        <f>+(F16+F17+F18+F19)/(F34+F35)</f>
        <v>0.1949672977984305</v>
      </c>
      <c r="G126" s="10">
        <f>+(G16+G17+G18+G19)/(G34+G35)</f>
        <v>0.22279121061705726</v>
      </c>
      <c r="H126" s="10">
        <f>+(H16+H17+H18+H19)/(H34+H35)</f>
        <v>0.26643262472922891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62.200598396872593</v>
      </c>
      <c r="F127" s="13">
        <f>+(F16+F17+F18+F19+F20+F21+F22)*100/(F34+F35)</f>
        <v>57.428777152603985</v>
      </c>
      <c r="G127" s="13">
        <f>+(G16+G17+G18+G19+G20+G21+G22)*100/(G34+G35)</f>
        <v>53.496136072404383</v>
      </c>
      <c r="H127" s="13">
        <f>+(H16+H17+H18+H19+H20+H21+H22)*100/(H34+H35)</f>
        <v>50.570239122335693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0.29583549420373029</v>
      </c>
      <c r="F128" s="35">
        <f>+(F16+F17+F19)/(F34+F35)</f>
        <v>0.1949672977984305</v>
      </c>
      <c r="G128" s="35">
        <f>+(G16+G17+G19)/(G34+G35)</f>
        <v>0.22279121061705726</v>
      </c>
      <c r="H128" s="35">
        <f>+(H16+H17+H19)/(H34+H35)</f>
        <v>0.26643262472922891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2016-08-31T12:32:38Z</dcterms:modified>
</cp:coreProperties>
</file>